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1\Users\Kirk\Documents\PIPSO\"/>
    </mc:Choice>
  </mc:AlternateContent>
  <xr:revisionPtr revIDLastSave="0" documentId="8_{EAE0464B-7702-4BA3-ACA2-89C358F7CEB6}" xr6:coauthVersionLast="45" xr6:coauthVersionMax="45" xr10:uidLastSave="{00000000-0000-0000-0000-000000000000}"/>
  <bookViews>
    <workbookView xWindow="23880" yWindow="-120" windowWidth="24240" windowHeight="13140" xr2:uid="{A9976EBA-20B5-4239-9A32-828B28B107AD}"/>
  </bookViews>
  <sheets>
    <sheet name="Sheet1" sheetId="1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E24" i="1"/>
  <c r="C24" i="1"/>
  <c r="G23" i="1"/>
  <c r="G22" i="1"/>
  <c r="G24" i="1" s="1"/>
  <c r="G19" i="1"/>
  <c r="E15" i="1"/>
  <c r="C15" i="1"/>
  <c r="G15" i="1" s="1"/>
  <c r="G14" i="1"/>
  <c r="G13" i="1"/>
  <c r="E12" i="1"/>
  <c r="C12" i="1"/>
  <c r="G11" i="1"/>
  <c r="G8" i="1"/>
  <c r="C16" i="1" l="1"/>
  <c r="C17" i="1" s="1"/>
  <c r="C25" i="1" s="1"/>
  <c r="C31" i="1" s="1"/>
  <c r="C36" i="1" s="1"/>
  <c r="C37" i="1" s="1"/>
  <c r="E16" i="1"/>
  <c r="E17" i="1" s="1"/>
  <c r="E25" i="1" s="1"/>
  <c r="E31" i="1" s="1"/>
  <c r="E36" i="1" s="1"/>
  <c r="E37" i="1" s="1"/>
  <c r="G12" i="1"/>
  <c r="G16" i="1" s="1"/>
  <c r="G31" i="1" l="1"/>
  <c r="G36" i="1" s="1"/>
  <c r="G37" i="1" s="1"/>
  <c r="G17" i="1"/>
  <c r="G25" i="1" s="1"/>
</calcChain>
</file>

<file path=xl/sharedStrings.xml><?xml version="1.0" encoding="utf-8"?>
<sst xmlns="http://schemas.openxmlformats.org/spreadsheetml/2006/main" count="52" uniqueCount="31">
  <si>
    <t>January 1 through December 31, 2019</t>
  </si>
  <si>
    <t>HABITATIONAL</t>
  </si>
  <si>
    <t>COMMERCIAL</t>
  </si>
  <si>
    <t>COMBINED</t>
  </si>
  <si>
    <t xml:space="preserve"> </t>
  </si>
  <si>
    <t>$</t>
  </si>
  <si>
    <t>Premium earned</t>
  </si>
  <si>
    <t>Underwriting expenses:</t>
  </si>
  <si>
    <t xml:space="preserve">  Losses incurred</t>
  </si>
  <si>
    <t xml:space="preserve">  Loss expense incurred</t>
  </si>
  <si>
    <t xml:space="preserve">  Commission expense incurred</t>
  </si>
  <si>
    <t xml:space="preserve">  Taxes, licenses and fees</t>
  </si>
  <si>
    <t xml:space="preserve">  Operating expense incurred</t>
  </si>
  <si>
    <t xml:space="preserve">    Total underwriting expenses</t>
  </si>
  <si>
    <t>Net underwriting gain (loss)</t>
  </si>
  <si>
    <t>Net investment income</t>
  </si>
  <si>
    <t>Other income:</t>
  </si>
  <si>
    <t xml:space="preserve">   Miscellaneous income (fees)</t>
  </si>
  <si>
    <t xml:space="preserve">   Other income</t>
  </si>
  <si>
    <t xml:space="preserve">    Total other income</t>
  </si>
  <si>
    <t>Net income (loss)</t>
  </si>
  <si>
    <t>MEMBERS' EQUITY</t>
  </si>
  <si>
    <t>Members' equity - beginning balance</t>
  </si>
  <si>
    <t xml:space="preserve">   Net income</t>
  </si>
  <si>
    <t xml:space="preserve">  Change in non-admitted assets</t>
  </si>
  <si>
    <t xml:space="preserve">   Net change Pension Plan liabilities</t>
  </si>
  <si>
    <t xml:space="preserve">   Assessment (distribution)</t>
  </si>
  <si>
    <t xml:space="preserve">   Change in members' equity</t>
  </si>
  <si>
    <t>Members' equity - ending balance</t>
  </si>
  <si>
    <t>MISSOURI PROPERTY INSURANCE PLACEMENT FACILITY</t>
  </si>
  <si>
    <t>STATEMENT OF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</si>
</sst>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3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39" fontId="1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39" fontId="2" fillId="0" borderId="3" xfId="0" applyNumberFormat="1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A9A1-4B63-463B-93D0-5FA5A96A1F95}">
  <dimension ref="A2:G37"/>
  <sheetViews>
    <sheetView tabSelected="1" topLeftCell="A6" workbookViewId="0">
      <selection activeCell="C25" sqref="C25"/>
    </sheetView>
  </sheetViews>
  <sheetFormatPr defaultRowHeight="15" x14ac:dyDescent="0.25"/>
  <cols>
    <col min="1" max="1" width="42" customWidth="1"/>
    <col min="2" max="2" width="3.7109375" customWidth="1"/>
    <col min="3" max="3" width="15.7109375" customWidth="1"/>
    <col min="4" max="4" width="3.7109375" customWidth="1"/>
    <col min="5" max="5" width="15.7109375" customWidth="1"/>
    <col min="6" max="6" width="3.7109375" customWidth="1"/>
    <col min="7" max="7" width="14.140625" customWidth="1"/>
  </cols>
  <sheetData>
    <row r="2" spans="1:7" x14ac:dyDescent="0.25">
      <c r="A2" s="10" t="s">
        <v>29</v>
      </c>
      <c r="B2" s="10"/>
      <c r="C2" s="10"/>
      <c r="D2" s="10"/>
      <c r="E2" s="10"/>
      <c r="F2" s="10"/>
      <c r="G2" s="10"/>
    </row>
    <row r="3" spans="1:7" x14ac:dyDescent="0.25">
      <c r="A3" s="10" t="s">
        <v>30</v>
      </c>
      <c r="B3" s="10"/>
      <c r="C3" s="10"/>
      <c r="D3" s="10"/>
      <c r="E3" s="10"/>
      <c r="F3" s="10"/>
      <c r="G3" s="10"/>
    </row>
    <row r="5" spans="1:7" x14ac:dyDescent="0.25">
      <c r="B5" s="1" t="s">
        <v>0</v>
      </c>
      <c r="C5" s="2"/>
      <c r="D5" s="2"/>
      <c r="E5" s="2"/>
      <c r="F5" s="2"/>
      <c r="G5" s="2"/>
    </row>
    <row r="6" spans="1:7" x14ac:dyDescent="0.25">
      <c r="B6" s="3" t="s">
        <v>1</v>
      </c>
      <c r="C6" s="3"/>
      <c r="D6" s="3" t="s">
        <v>2</v>
      </c>
      <c r="E6" s="3"/>
      <c r="F6" s="3" t="s">
        <v>3</v>
      </c>
      <c r="G6" s="3"/>
    </row>
    <row r="7" spans="1:7" x14ac:dyDescent="0.25">
      <c r="B7" s="4"/>
      <c r="C7" s="4" t="s">
        <v>4</v>
      </c>
      <c r="D7" s="4" t="s">
        <v>4</v>
      </c>
      <c r="E7" s="4" t="s">
        <v>4</v>
      </c>
      <c r="F7" s="4" t="s">
        <v>4</v>
      </c>
      <c r="G7" s="4" t="s">
        <v>4</v>
      </c>
    </row>
    <row r="8" spans="1:7" x14ac:dyDescent="0.25">
      <c r="A8" s="4" t="s">
        <v>6</v>
      </c>
      <c r="B8" s="5" t="s">
        <v>5</v>
      </c>
      <c r="C8" s="6">
        <v>1584609.46</v>
      </c>
      <c r="D8" s="5" t="s">
        <v>5</v>
      </c>
      <c r="E8" s="6">
        <v>97405.63</v>
      </c>
      <c r="F8" s="5" t="s">
        <v>5</v>
      </c>
      <c r="G8" s="7">
        <f>+C8+E8</f>
        <v>1682015.0899999999</v>
      </c>
    </row>
    <row r="9" spans="1:7" x14ac:dyDescent="0.25">
      <c r="A9" s="4"/>
      <c r="B9" s="5"/>
      <c r="C9" s="7"/>
      <c r="D9" s="5"/>
      <c r="E9" s="7"/>
      <c r="F9" s="5"/>
      <c r="G9" s="7"/>
    </row>
    <row r="10" spans="1:7" x14ac:dyDescent="0.25">
      <c r="A10" s="4" t="s">
        <v>7</v>
      </c>
      <c r="B10" s="5"/>
      <c r="C10" s="7"/>
      <c r="D10" s="5"/>
      <c r="E10" s="7"/>
      <c r="F10" s="5"/>
      <c r="G10" s="7"/>
    </row>
    <row r="11" spans="1:7" x14ac:dyDescent="0.25">
      <c r="A11" s="4" t="s">
        <v>8</v>
      </c>
      <c r="B11" s="5"/>
      <c r="C11" s="6">
        <v>672337.65</v>
      </c>
      <c r="D11" s="5"/>
      <c r="E11" s="6">
        <v>32485.53</v>
      </c>
      <c r="F11" s="5"/>
      <c r="G11" s="7">
        <f>+C11+E11</f>
        <v>704823.18</v>
      </c>
    </row>
    <row r="12" spans="1:7" x14ac:dyDescent="0.25">
      <c r="A12" s="4" t="s">
        <v>9</v>
      </c>
      <c r="B12" s="5"/>
      <c r="C12" s="6">
        <f>41531.14+192978.3</f>
        <v>234509.44</v>
      </c>
      <c r="D12" s="5"/>
      <c r="E12" s="6">
        <f>2755.23+10196.36</f>
        <v>12951.59</v>
      </c>
      <c r="F12" s="5"/>
      <c r="G12" s="7">
        <f>+C12+E12</f>
        <v>247461.03</v>
      </c>
    </row>
    <row r="13" spans="1:7" x14ac:dyDescent="0.25">
      <c r="A13" s="4" t="s">
        <v>10</v>
      </c>
      <c r="B13" s="5"/>
      <c r="C13" s="6">
        <v>158771.53</v>
      </c>
      <c r="D13" s="5"/>
      <c r="E13" s="6">
        <v>11936.47</v>
      </c>
      <c r="F13" s="5"/>
      <c r="G13" s="7">
        <f>+C13+E13</f>
        <v>170708</v>
      </c>
    </row>
    <row r="14" spans="1:7" x14ac:dyDescent="0.25">
      <c r="A14" s="4" t="s">
        <v>11</v>
      </c>
      <c r="B14" s="5"/>
      <c r="C14" s="6">
        <v>31716.400000000001</v>
      </c>
      <c r="D14" s="5"/>
      <c r="E14" s="6">
        <v>2125.1999999999998</v>
      </c>
      <c r="F14" s="5"/>
      <c r="G14" s="7">
        <f>+C14+E14</f>
        <v>33841.599999999999</v>
      </c>
    </row>
    <row r="15" spans="1:7" x14ac:dyDescent="0.25">
      <c r="A15" s="4" t="s">
        <v>12</v>
      </c>
      <c r="B15" s="5"/>
      <c r="C15" s="6">
        <f>776647.77-2526.45</f>
        <v>774121.32000000007</v>
      </c>
      <c r="D15" s="5"/>
      <c r="E15" s="6">
        <f>43484.29-132.43</f>
        <v>43351.86</v>
      </c>
      <c r="F15" s="5"/>
      <c r="G15" s="7">
        <f>+C15+E15</f>
        <v>817473.18</v>
      </c>
    </row>
    <row r="16" spans="1:7" x14ac:dyDescent="0.25">
      <c r="A16" s="4" t="s">
        <v>13</v>
      </c>
      <c r="B16" s="5" t="s">
        <v>5</v>
      </c>
      <c r="C16" s="8">
        <f>SUM(C11:C15)</f>
        <v>1871456.34</v>
      </c>
      <c r="D16" s="5" t="s">
        <v>5</v>
      </c>
      <c r="E16" s="8">
        <f>SUM(E11:E15)</f>
        <v>102850.65</v>
      </c>
      <c r="F16" s="5" t="s">
        <v>5</v>
      </c>
      <c r="G16" s="8">
        <f>SUM(G11:G15)</f>
        <v>1974306.9900000002</v>
      </c>
    </row>
    <row r="17" spans="1:7" x14ac:dyDescent="0.25">
      <c r="A17" s="4" t="s">
        <v>14</v>
      </c>
      <c r="B17" s="5" t="s">
        <v>5</v>
      </c>
      <c r="C17" s="7">
        <f>+C8-C16</f>
        <v>-286846.88000000012</v>
      </c>
      <c r="D17" s="5" t="s">
        <v>5</v>
      </c>
      <c r="E17" s="7">
        <f>+E8-E16</f>
        <v>-5445.0199999999895</v>
      </c>
      <c r="F17" s="5" t="s">
        <v>5</v>
      </c>
      <c r="G17" s="7">
        <f>+G8-G16</f>
        <v>-292291.90000000037</v>
      </c>
    </row>
    <row r="18" spans="1:7" x14ac:dyDescent="0.25">
      <c r="A18" s="4"/>
      <c r="B18" s="5"/>
      <c r="C18" s="7"/>
      <c r="D18" s="5"/>
      <c r="E18" s="7"/>
      <c r="F18" s="5"/>
      <c r="G18" s="7"/>
    </row>
    <row r="19" spans="1:7" x14ac:dyDescent="0.25">
      <c r="A19" s="4" t="s">
        <v>15</v>
      </c>
      <c r="B19" s="5"/>
      <c r="C19" s="6">
        <v>19147.52</v>
      </c>
      <c r="D19" s="5"/>
      <c r="E19" s="6">
        <v>1007.77</v>
      </c>
      <c r="F19" s="5"/>
      <c r="G19" s="7">
        <f>+C19+E19</f>
        <v>20155.29</v>
      </c>
    </row>
    <row r="20" spans="1:7" x14ac:dyDescent="0.25">
      <c r="A20" s="4"/>
      <c r="B20" s="5"/>
      <c r="C20" s="7"/>
      <c r="D20" s="5"/>
      <c r="E20" s="7"/>
      <c r="F20" s="5"/>
      <c r="G20" s="7"/>
    </row>
    <row r="21" spans="1:7" x14ac:dyDescent="0.25">
      <c r="A21" s="4" t="s">
        <v>16</v>
      </c>
      <c r="B21" s="5"/>
      <c r="C21" s="7"/>
      <c r="D21" s="5"/>
      <c r="E21" s="7"/>
      <c r="F21" s="5"/>
      <c r="G21" s="7"/>
    </row>
    <row r="22" spans="1:7" x14ac:dyDescent="0.25">
      <c r="A22" s="4" t="s">
        <v>17</v>
      </c>
      <c r="B22" s="5"/>
      <c r="C22" s="6">
        <v>16143</v>
      </c>
      <c r="D22" s="5"/>
      <c r="E22" s="6">
        <v>605</v>
      </c>
      <c r="F22" s="5"/>
      <c r="G22" s="7">
        <f>+C22+E22</f>
        <v>16748</v>
      </c>
    </row>
    <row r="23" spans="1:7" x14ac:dyDescent="0.25">
      <c r="A23" s="4" t="s">
        <v>18</v>
      </c>
      <c r="B23" s="5"/>
      <c r="C23" s="6">
        <v>0</v>
      </c>
      <c r="D23" s="5"/>
      <c r="E23" s="6">
        <v>0</v>
      </c>
      <c r="F23" s="5"/>
      <c r="G23" s="7">
        <f>+C23+E23</f>
        <v>0</v>
      </c>
    </row>
    <row r="24" spans="1:7" x14ac:dyDescent="0.25">
      <c r="A24" s="4" t="s">
        <v>19</v>
      </c>
      <c r="B24" s="5"/>
      <c r="C24" s="8">
        <f>SUM(C22:C23)</f>
        <v>16143</v>
      </c>
      <c r="D24" s="5"/>
      <c r="E24" s="8">
        <f>SUM(E22:E23)</f>
        <v>605</v>
      </c>
      <c r="F24" s="5"/>
      <c r="G24" s="8">
        <f>SUM(G22:G23)</f>
        <v>16748</v>
      </c>
    </row>
    <row r="25" spans="1:7" x14ac:dyDescent="0.25">
      <c r="A25" s="4" t="s">
        <v>20</v>
      </c>
      <c r="B25" s="5" t="s">
        <v>5</v>
      </c>
      <c r="C25" s="9">
        <f>+C17+C19+C24</f>
        <v>-251556.3600000001</v>
      </c>
      <c r="D25" s="5" t="s">
        <v>5</v>
      </c>
      <c r="E25" s="9">
        <f>+E17+E19+E24</f>
        <v>-3832.2499999999891</v>
      </c>
      <c r="F25" s="5" t="s">
        <v>5</v>
      </c>
      <c r="G25" s="9">
        <f>+G17+G19+G24</f>
        <v>-255388.61000000039</v>
      </c>
    </row>
    <row r="26" spans="1:7" x14ac:dyDescent="0.25">
      <c r="A26" s="4"/>
      <c r="B26" s="5"/>
      <c r="C26" s="7"/>
      <c r="D26" s="5"/>
      <c r="E26" s="7"/>
      <c r="F26" s="5"/>
      <c r="G26" s="7"/>
    </row>
    <row r="27" spans="1:7" x14ac:dyDescent="0.25">
      <c r="A27" s="4" t="s">
        <v>21</v>
      </c>
      <c r="B27" s="5"/>
      <c r="C27" s="7"/>
      <c r="D27" s="5"/>
      <c r="E27" s="7"/>
      <c r="F27" s="5"/>
      <c r="G27" s="7"/>
    </row>
    <row r="28" spans="1:7" x14ac:dyDescent="0.25">
      <c r="A28" s="4"/>
      <c r="B28" s="5"/>
      <c r="C28" s="7"/>
      <c r="D28" s="5"/>
      <c r="E28" s="7"/>
      <c r="F28" s="5"/>
      <c r="G28" s="7"/>
    </row>
    <row r="29" spans="1:7" x14ac:dyDescent="0.25">
      <c r="A29" s="4" t="s">
        <v>22</v>
      </c>
      <c r="B29" s="5" t="s">
        <v>5</v>
      </c>
      <c r="C29" s="7">
        <v>-800922.04</v>
      </c>
      <c r="D29" s="5" t="s">
        <v>5</v>
      </c>
      <c r="E29" s="7">
        <v>-117407.79</v>
      </c>
      <c r="F29" s="5" t="s">
        <v>5</v>
      </c>
      <c r="G29" s="7">
        <v>-918329.83000000007</v>
      </c>
    </row>
    <row r="30" spans="1:7" x14ac:dyDescent="0.25">
      <c r="A30" s="4"/>
      <c r="B30" s="5"/>
      <c r="C30" s="7"/>
      <c r="D30" s="5"/>
      <c r="E30" s="7"/>
      <c r="F30" s="5"/>
      <c r="G30" s="7"/>
    </row>
    <row r="31" spans="1:7" x14ac:dyDescent="0.25">
      <c r="A31" s="4" t="s">
        <v>23</v>
      </c>
      <c r="B31" s="5"/>
      <c r="C31" s="7">
        <f>+C25</f>
        <v>-251556.3600000001</v>
      </c>
      <c r="D31" s="5"/>
      <c r="E31" s="7">
        <f>+E25</f>
        <v>-3832.2499999999891</v>
      </c>
      <c r="F31" s="5"/>
      <c r="G31" s="7">
        <f>+C31+E31</f>
        <v>-255388.6100000001</v>
      </c>
    </row>
    <row r="32" spans="1:7" x14ac:dyDescent="0.25">
      <c r="A32" s="4"/>
      <c r="B32" s="5"/>
      <c r="C32" s="7"/>
      <c r="D32" s="5"/>
      <c r="E32" s="7"/>
      <c r="F32" s="5"/>
      <c r="G32" s="7"/>
    </row>
    <row r="33" spans="1:7" x14ac:dyDescent="0.25">
      <c r="A33" s="4" t="s">
        <v>24</v>
      </c>
      <c r="B33" s="5"/>
      <c r="C33" s="6">
        <v>-15396.06</v>
      </c>
      <c r="D33" s="5"/>
      <c r="E33" s="6">
        <v>-751.62</v>
      </c>
      <c r="F33" s="5"/>
      <c r="G33" s="7">
        <f>+C33+E33</f>
        <v>-16147.68</v>
      </c>
    </row>
    <row r="34" spans="1:7" x14ac:dyDescent="0.25">
      <c r="A34" s="4" t="s">
        <v>25</v>
      </c>
      <c r="B34" s="5"/>
      <c r="C34" s="6">
        <v>-41141.65</v>
      </c>
      <c r="D34" s="5"/>
      <c r="E34" s="6">
        <v>-2165.35</v>
      </c>
      <c r="F34" s="5"/>
      <c r="G34" s="7">
        <f>+C34+E34</f>
        <v>-43307</v>
      </c>
    </row>
    <row r="35" spans="1:7" x14ac:dyDescent="0.25">
      <c r="A35" s="4" t="s">
        <v>26</v>
      </c>
      <c r="B35" s="5"/>
      <c r="C35" s="6">
        <v>256364.07</v>
      </c>
      <c r="D35" s="5"/>
      <c r="E35" s="6">
        <v>0</v>
      </c>
      <c r="F35" s="5"/>
      <c r="G35" s="7">
        <f>+C35+E35</f>
        <v>256364.07</v>
      </c>
    </row>
    <row r="36" spans="1:7" x14ac:dyDescent="0.25">
      <c r="A36" s="4" t="s">
        <v>27</v>
      </c>
      <c r="B36" s="5"/>
      <c r="C36" s="8">
        <f>+C31+C33+C34+C35</f>
        <v>-51730.000000000116</v>
      </c>
      <c r="D36" s="5"/>
      <c r="E36" s="8">
        <f>+E31+E33+E34+E35</f>
        <v>-6749.2199999999884</v>
      </c>
      <c r="F36" s="5"/>
      <c r="G36" s="8">
        <f>+G31+G33+G34+G35</f>
        <v>-58479.220000000088</v>
      </c>
    </row>
    <row r="37" spans="1:7" x14ac:dyDescent="0.25">
      <c r="A37" s="4" t="s">
        <v>28</v>
      </c>
      <c r="B37" s="5" t="s">
        <v>5</v>
      </c>
      <c r="C37" s="7">
        <f>+C29+C36</f>
        <v>-852652.04000000015</v>
      </c>
      <c r="D37" s="5" t="s">
        <v>5</v>
      </c>
      <c r="E37" s="7">
        <f>+E29+E36</f>
        <v>-124157.00999999998</v>
      </c>
      <c r="F37" s="5" t="s">
        <v>5</v>
      </c>
      <c r="G37" s="7">
        <f>+G29+G36</f>
        <v>-976809.05000000016</v>
      </c>
    </row>
  </sheetData>
  <mergeCells count="2">
    <mergeCell ref="A2:G2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2020-02-12T20:28:04Z</dcterms:created>
  <dcterms:modified xsi:type="dcterms:W3CDTF">2020-02-12T20:36:45Z</dcterms:modified>
</cp:coreProperties>
</file>