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IPSO\2018\"/>
    </mc:Choice>
  </mc:AlternateContent>
  <xr:revisionPtr revIDLastSave="0" documentId="8_{CA53F104-A63D-4E81-9A4F-C254E50627EE}" xr6:coauthVersionLast="37" xr6:coauthVersionMax="37" xr10:uidLastSave="{00000000-0000-0000-0000-000000000000}"/>
  <bookViews>
    <workbookView xWindow="0" yWindow="0" windowWidth="28800" windowHeight="12210" xr2:uid="{60ED99E4-B0B6-440A-9741-B488E178701B}"/>
  </bookViews>
  <sheets>
    <sheet name="exhibi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C52" i="1"/>
  <c r="E50" i="1"/>
  <c r="E48" i="1"/>
  <c r="E46" i="1"/>
  <c r="D44" i="1"/>
  <c r="E44" i="1" s="1"/>
  <c r="E42" i="1"/>
  <c r="E40" i="1"/>
  <c r="E38" i="1"/>
  <c r="E36" i="1"/>
  <c r="C34" i="1"/>
  <c r="E34" i="1" s="1"/>
  <c r="E52" i="1" s="1"/>
  <c r="D29" i="1"/>
  <c r="C27" i="1"/>
  <c r="E27" i="1" s="1"/>
  <c r="E25" i="1"/>
  <c r="E23" i="1"/>
  <c r="E21" i="1"/>
  <c r="E19" i="1"/>
  <c r="C17" i="1"/>
  <c r="C31" i="1" s="1"/>
  <c r="C53" i="1" s="1"/>
  <c r="D15" i="1"/>
  <c r="D13" i="1"/>
  <c r="C13" i="1"/>
  <c r="E11" i="1"/>
  <c r="C9" i="1"/>
  <c r="E9" i="1" s="1"/>
  <c r="E31" i="1" s="1"/>
  <c r="C54" i="1" l="1"/>
  <c r="D17" i="1"/>
  <c r="D31" i="1" s="1"/>
  <c r="D53" i="1" s="1"/>
  <c r="D54" i="1" l="1"/>
  <c r="E53" i="1"/>
  <c r="E54" i="1" s="1"/>
</calcChain>
</file>

<file path=xl/sharedStrings.xml><?xml version="1.0" encoding="utf-8"?>
<sst xmlns="http://schemas.openxmlformats.org/spreadsheetml/2006/main" count="36" uniqueCount="36">
  <si>
    <t xml:space="preserve">             EXHIBIT 1</t>
  </si>
  <si>
    <t>WISCONSIN INSURANCE PLAN</t>
  </si>
  <si>
    <t xml:space="preserve">      BALANCE SHEET AS OF June 30, 2018</t>
  </si>
  <si>
    <t xml:space="preserve">    LEDGER</t>
  </si>
  <si>
    <t xml:space="preserve">  ASSETS NOT</t>
  </si>
  <si>
    <t xml:space="preserve">    ADMITTED</t>
  </si>
  <si>
    <t>DESCRIPTION</t>
  </si>
  <si>
    <t xml:space="preserve">    ASSETS</t>
  </si>
  <si>
    <t xml:space="preserve">   ADMITTED</t>
  </si>
  <si>
    <t xml:space="preserve">     ASSETS</t>
  </si>
  <si>
    <t>ASSETS</t>
  </si>
  <si>
    <t>Investments</t>
  </si>
  <si>
    <t>Cash</t>
  </si>
  <si>
    <t>Equipment, Furniture &amp; Supplies</t>
  </si>
  <si>
    <t>Security Deposit</t>
  </si>
  <si>
    <t>Software, License Fees, Etc.</t>
  </si>
  <si>
    <t>Commissions Receivable</t>
  </si>
  <si>
    <t>Premiums Receivable</t>
  </si>
  <si>
    <t>Accounts Receivable</t>
  </si>
  <si>
    <t>Accrued Interest</t>
  </si>
  <si>
    <t>Data Processing Equip (Net)</t>
  </si>
  <si>
    <t>Overfunded Pension</t>
  </si>
  <si>
    <t>TOTAL ASSETS</t>
  </si>
  <si>
    <t>LIABILITIES</t>
  </si>
  <si>
    <t xml:space="preserve">  Losses (Include IBNR)</t>
  </si>
  <si>
    <t xml:space="preserve">  Loss Adjustment Expense</t>
  </si>
  <si>
    <t xml:space="preserve">  Underwriting Expense</t>
  </si>
  <si>
    <t xml:space="preserve">  Unearned Premiums</t>
  </si>
  <si>
    <t xml:space="preserve">  Binder Premium</t>
  </si>
  <si>
    <t xml:space="preserve">  Employee Benefits in Suspense</t>
  </si>
  <si>
    <t xml:space="preserve">  Accrued Pension Liability</t>
  </si>
  <si>
    <t xml:space="preserve">  Advanced Premium Liability</t>
  </si>
  <si>
    <t xml:space="preserve">  Escheat Liability</t>
  </si>
  <si>
    <t>TOTAL LIABILITIES</t>
  </si>
  <si>
    <t>Member's Equity (Deficit)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</si>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</sst>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5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NumberFormat="1" applyFont="1" applyFill="1" applyBorder="1" applyAlignment="1" applyProtection="1">
      <protection locked="0"/>
    </xf>
    <xf numFmtId="5" fontId="2" fillId="0" borderId="0" xfId="0" applyNumberFormat="1" applyFont="1" applyFill="1" applyBorder="1" applyAlignment="1" applyProtection="1">
      <protection locked="0"/>
    </xf>
    <xf numFmtId="5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0" borderId="1" xfId="0" applyNumberFormat="1" applyFont="1" applyFill="1" applyBorder="1" applyAlignment="1" applyProtection="1">
      <alignment horizontal="center"/>
      <protection locked="0"/>
    </xf>
    <xf numFmtId="5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5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protection locked="0"/>
    </xf>
    <xf numFmtId="7" fontId="0" fillId="0" borderId="0" xfId="0" applyNumberFormat="1" applyBorder="1"/>
    <xf numFmtId="0" fontId="0" fillId="0" borderId="0" xfId="0" applyNumberFormat="1" applyFont="1" applyFill="1" applyBorder="1" applyAlignment="1" applyProtection="1">
      <protection locked="0"/>
    </xf>
    <xf numFmtId="5" fontId="4" fillId="0" borderId="0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protection locked="0"/>
    </xf>
    <xf numFmtId="5" fontId="2" fillId="0" borderId="2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0" fillId="0" borderId="3" xfId="0" applyBorder="1"/>
    <xf numFmtId="0" fontId="3" fillId="0" borderId="3" xfId="0" applyNumberFormat="1" applyFont="1" applyFill="1" applyBorder="1" applyAlignment="1" applyProtection="1">
      <protection locked="0"/>
    </xf>
    <xf numFmtId="5" fontId="2" fillId="0" borderId="3" xfId="0" applyNumberFormat="1" applyFont="1" applyFill="1" applyBorder="1" applyAlignment="1" applyProtection="1">
      <protection locked="0"/>
    </xf>
    <xf numFmtId="7" fontId="0" fillId="0" borderId="0" xfId="0" applyNumberFormat="1"/>
    <xf numFmtId="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FD7F-5653-47C3-BB10-0EE10878F61B}">
  <sheetPr>
    <pageSetUpPr fitToPage="1"/>
  </sheetPr>
  <dimension ref="A1:F56"/>
  <sheetViews>
    <sheetView tabSelected="1" workbookViewId="0">
      <selection activeCell="D32" sqref="D32"/>
    </sheetView>
  </sheetViews>
  <sheetFormatPr defaultRowHeight="12.75" x14ac:dyDescent="0.2"/>
  <cols>
    <col min="1" max="1" width="2.85546875" customWidth="1"/>
    <col min="2" max="2" width="29.85546875" customWidth="1"/>
    <col min="3" max="3" width="15.85546875" style="22" customWidth="1"/>
    <col min="4" max="4" width="16.5703125" style="22" customWidth="1"/>
    <col min="5" max="5" width="16.7109375" style="22" customWidth="1"/>
  </cols>
  <sheetData>
    <row r="1" spans="1:6" x14ac:dyDescent="0.2">
      <c r="B1" s="1" t="s">
        <v>0</v>
      </c>
      <c r="C1" s="1"/>
      <c r="D1" s="1"/>
      <c r="E1" s="1"/>
      <c r="F1" s="2"/>
    </row>
    <row r="2" spans="1:6" x14ac:dyDescent="0.2">
      <c r="B2" s="1" t="s">
        <v>1</v>
      </c>
      <c r="C2" s="1"/>
      <c r="D2" s="1"/>
      <c r="E2" s="1"/>
      <c r="F2" s="2"/>
    </row>
    <row r="3" spans="1:6" x14ac:dyDescent="0.2">
      <c r="B3" s="1" t="s">
        <v>2</v>
      </c>
      <c r="C3" s="1"/>
      <c r="D3" s="1"/>
      <c r="E3" s="1"/>
      <c r="F3" s="2"/>
    </row>
    <row r="4" spans="1:6" x14ac:dyDescent="0.2">
      <c r="B4" s="3"/>
      <c r="C4" s="4"/>
      <c r="D4" s="4"/>
      <c r="E4" s="4"/>
      <c r="F4" s="2"/>
    </row>
    <row r="5" spans="1:6" x14ac:dyDescent="0.2">
      <c r="B5" s="3"/>
      <c r="C5" s="5" t="s">
        <v>3</v>
      </c>
      <c r="D5" s="5" t="s">
        <v>4</v>
      </c>
      <c r="E5" s="5" t="s">
        <v>5</v>
      </c>
      <c r="F5" s="2"/>
    </row>
    <row r="6" spans="1:6" x14ac:dyDescent="0.2">
      <c r="A6" s="6"/>
      <c r="B6" s="7" t="s">
        <v>6</v>
      </c>
      <c r="C6" s="8" t="s">
        <v>7</v>
      </c>
      <c r="D6" s="8" t="s">
        <v>8</v>
      </c>
      <c r="E6" s="8" t="s">
        <v>9</v>
      </c>
      <c r="F6" s="2"/>
    </row>
    <row r="7" spans="1:6" x14ac:dyDescent="0.2">
      <c r="A7" s="2"/>
      <c r="B7" s="9"/>
      <c r="C7" s="10"/>
      <c r="D7" s="10"/>
      <c r="E7" s="10"/>
      <c r="F7" s="2"/>
    </row>
    <row r="8" spans="1:6" x14ac:dyDescent="0.2">
      <c r="A8" s="11" t="s">
        <v>10</v>
      </c>
      <c r="B8" s="11"/>
      <c r="C8" s="4"/>
      <c r="D8" s="4"/>
      <c r="E8" s="4"/>
      <c r="F8" s="2"/>
    </row>
    <row r="9" spans="1:6" x14ac:dyDescent="0.2">
      <c r="B9" s="3" t="s">
        <v>11</v>
      </c>
      <c r="C9" s="4">
        <f>1558817.92+1430266.43</f>
        <v>2989084.3499999996</v>
      </c>
      <c r="D9" s="4"/>
      <c r="E9" s="4">
        <f>C9</f>
        <v>2989084.3499999996</v>
      </c>
      <c r="F9" s="12"/>
    </row>
    <row r="10" spans="1:6" x14ac:dyDescent="0.2">
      <c r="B10" s="3"/>
      <c r="C10" s="4"/>
      <c r="D10" s="4"/>
      <c r="E10" s="4"/>
      <c r="F10" s="12"/>
    </row>
    <row r="11" spans="1:6" x14ac:dyDescent="0.2">
      <c r="B11" s="3" t="s">
        <v>12</v>
      </c>
      <c r="C11" s="4">
        <v>34878.32</v>
      </c>
      <c r="D11" s="4"/>
      <c r="E11" s="4">
        <f>C11</f>
        <v>34878.32</v>
      </c>
      <c r="F11" s="12"/>
    </row>
    <row r="12" spans="1:6" x14ac:dyDescent="0.2">
      <c r="B12" s="3"/>
      <c r="C12" s="4"/>
      <c r="D12" s="4"/>
      <c r="E12" s="4"/>
      <c r="F12" s="12"/>
    </row>
    <row r="13" spans="1:6" x14ac:dyDescent="0.2">
      <c r="B13" s="3" t="s">
        <v>13</v>
      </c>
      <c r="C13" s="4">
        <f>41017.72-21332.37</f>
        <v>19685.350000000002</v>
      </c>
      <c r="D13" s="4">
        <f>C13</f>
        <v>19685.350000000002</v>
      </c>
      <c r="E13" s="4">
        <v>0</v>
      </c>
      <c r="F13" s="12"/>
    </row>
    <row r="14" spans="1:6" x14ac:dyDescent="0.2">
      <c r="B14" s="3"/>
      <c r="C14" s="4"/>
      <c r="D14" s="4"/>
      <c r="E14" s="4"/>
      <c r="F14" s="12"/>
    </row>
    <row r="15" spans="1:6" x14ac:dyDescent="0.2">
      <c r="B15" s="3" t="s">
        <v>14</v>
      </c>
      <c r="C15" s="4">
        <v>6975</v>
      </c>
      <c r="D15" s="4">
        <f>C15</f>
        <v>6975</v>
      </c>
      <c r="E15" s="4">
        <v>0</v>
      </c>
      <c r="F15" s="12"/>
    </row>
    <row r="16" spans="1:6" x14ac:dyDescent="0.2">
      <c r="B16" s="3"/>
      <c r="C16" s="4"/>
      <c r="D16" s="4"/>
      <c r="E16" s="4"/>
      <c r="F16" s="12"/>
    </row>
    <row r="17" spans="1:6" x14ac:dyDescent="0.2">
      <c r="B17" s="3" t="s">
        <v>15</v>
      </c>
      <c r="C17" s="4">
        <f>244804.78-244804.79+515550.89-131419.49+36000-36000</f>
        <v>384131.39</v>
      </c>
      <c r="D17" s="4">
        <f>C17</f>
        <v>384131.39</v>
      </c>
      <c r="E17" s="4">
        <v>0</v>
      </c>
      <c r="F17" s="12"/>
    </row>
    <row r="18" spans="1:6" x14ac:dyDescent="0.2">
      <c r="B18" s="3"/>
      <c r="C18" s="4"/>
      <c r="D18" s="4"/>
      <c r="E18" s="4"/>
      <c r="F18" s="12"/>
    </row>
    <row r="19" spans="1:6" x14ac:dyDescent="0.2">
      <c r="B19" s="3" t="s">
        <v>16</v>
      </c>
      <c r="C19" s="4">
        <v>4484.4399999999996</v>
      </c>
      <c r="D19" s="4">
        <v>25.9</v>
      </c>
      <c r="E19" s="4">
        <f>C19-D19</f>
        <v>4458.54</v>
      </c>
      <c r="F19" s="12"/>
    </row>
    <row r="20" spans="1:6" x14ac:dyDescent="0.2">
      <c r="B20" s="3"/>
      <c r="C20" s="4"/>
      <c r="D20" s="4"/>
      <c r="E20" s="4"/>
      <c r="F20" s="12"/>
    </row>
    <row r="21" spans="1:6" x14ac:dyDescent="0.2">
      <c r="B21" s="3" t="s">
        <v>17</v>
      </c>
      <c r="C21" s="4">
        <v>428622.72</v>
      </c>
      <c r="D21" s="4"/>
      <c r="E21" s="4">
        <f>C21</f>
        <v>428622.72</v>
      </c>
      <c r="F21" s="12"/>
    </row>
    <row r="22" spans="1:6" x14ac:dyDescent="0.2">
      <c r="B22" s="3"/>
      <c r="C22" s="4"/>
      <c r="D22" s="4"/>
      <c r="E22" s="4"/>
      <c r="F22" s="12"/>
    </row>
    <row r="23" spans="1:6" x14ac:dyDescent="0.2">
      <c r="B23" s="3" t="s">
        <v>18</v>
      </c>
      <c r="C23" s="4">
        <v>0</v>
      </c>
      <c r="D23" s="4"/>
      <c r="E23" s="4">
        <f>C23</f>
        <v>0</v>
      </c>
      <c r="F23" s="12"/>
    </row>
    <row r="24" spans="1:6" x14ac:dyDescent="0.2">
      <c r="B24" s="3"/>
      <c r="C24" s="4"/>
      <c r="D24" s="4"/>
      <c r="E24" s="4"/>
      <c r="F24" s="12"/>
    </row>
    <row r="25" spans="1:6" x14ac:dyDescent="0.2">
      <c r="B25" s="3" t="s">
        <v>19</v>
      </c>
      <c r="C25" s="4">
        <v>0</v>
      </c>
      <c r="D25" s="4"/>
      <c r="E25" s="4">
        <f>C25</f>
        <v>0</v>
      </c>
      <c r="F25" s="12"/>
    </row>
    <row r="26" spans="1:6" x14ac:dyDescent="0.2">
      <c r="B26" s="3"/>
      <c r="C26" s="4"/>
      <c r="D26" s="4"/>
      <c r="E26" s="4"/>
      <c r="F26" s="12"/>
    </row>
    <row r="27" spans="1:6" x14ac:dyDescent="0.2">
      <c r="B27" s="3" t="s">
        <v>20</v>
      </c>
      <c r="C27" s="4">
        <f>19927.54-7971.02+15357.72-12825.94</f>
        <v>14488.299999999997</v>
      </c>
      <c r="D27" s="4">
        <v>0</v>
      </c>
      <c r="E27" s="4">
        <f>C27</f>
        <v>14488.299999999997</v>
      </c>
      <c r="F27" s="12"/>
    </row>
    <row r="28" spans="1:6" x14ac:dyDescent="0.2">
      <c r="B28" s="3"/>
      <c r="C28" s="4"/>
      <c r="D28" s="4"/>
      <c r="E28" s="4"/>
      <c r="F28" s="12"/>
    </row>
    <row r="29" spans="1:6" x14ac:dyDescent="0.2">
      <c r="B29" s="13" t="s">
        <v>21</v>
      </c>
      <c r="C29" s="4">
        <v>133883</v>
      </c>
      <c r="D29" s="4">
        <f>C29</f>
        <v>133883</v>
      </c>
      <c r="E29" s="4">
        <v>0</v>
      </c>
      <c r="F29" s="12"/>
    </row>
    <row r="30" spans="1:6" x14ac:dyDescent="0.2">
      <c r="B30" s="3"/>
      <c r="C30" s="14"/>
      <c r="D30" s="14"/>
      <c r="E30" s="4"/>
      <c r="F30" s="12"/>
    </row>
    <row r="31" spans="1:6" ht="13.5" thickBot="1" x14ac:dyDescent="0.25">
      <c r="A31" s="15" t="s">
        <v>22</v>
      </c>
      <c r="B31" s="15"/>
      <c r="C31" s="16">
        <f>SUM(C9:C30)</f>
        <v>4016232.8699999992</v>
      </c>
      <c r="D31" s="16">
        <f>SUM(D9:D30)</f>
        <v>544700.64</v>
      </c>
      <c r="E31" s="16">
        <f>SUM(E9:E30)</f>
        <v>3471532.2299999995</v>
      </c>
      <c r="F31" s="12"/>
    </row>
    <row r="32" spans="1:6" x14ac:dyDescent="0.2">
      <c r="A32" s="11"/>
      <c r="B32" s="11"/>
      <c r="C32" s="4"/>
      <c r="D32" s="4"/>
      <c r="E32" s="4"/>
      <c r="F32" s="12"/>
    </row>
    <row r="33" spans="1:6" x14ac:dyDescent="0.2">
      <c r="A33" s="11" t="s">
        <v>23</v>
      </c>
      <c r="B33" s="11"/>
      <c r="C33" s="4"/>
      <c r="D33" s="4"/>
      <c r="E33" s="4"/>
      <c r="F33" s="12"/>
    </row>
    <row r="34" spans="1:6" x14ac:dyDescent="0.2">
      <c r="B34" s="3" t="s">
        <v>24</v>
      </c>
      <c r="C34" s="4">
        <f>167066.46</f>
        <v>167066.46</v>
      </c>
      <c r="D34" s="4"/>
      <c r="E34" s="4">
        <f>C34</f>
        <v>167066.46</v>
      </c>
      <c r="F34" s="12"/>
    </row>
    <row r="35" spans="1:6" x14ac:dyDescent="0.2">
      <c r="B35" s="3"/>
      <c r="C35" s="4"/>
      <c r="D35" s="4"/>
      <c r="E35" s="4"/>
      <c r="F35" s="12"/>
    </row>
    <row r="36" spans="1:6" x14ac:dyDescent="0.2">
      <c r="B36" s="3" t="s">
        <v>25</v>
      </c>
      <c r="C36" s="4">
        <v>23946.51</v>
      </c>
      <c r="D36" s="4"/>
      <c r="E36" s="4">
        <f>C36</f>
        <v>23946.51</v>
      </c>
      <c r="F36" s="12"/>
    </row>
    <row r="37" spans="1:6" x14ac:dyDescent="0.2">
      <c r="B37" s="3"/>
      <c r="C37" s="4"/>
      <c r="D37" s="4"/>
      <c r="E37" s="4"/>
      <c r="F37" s="12"/>
    </row>
    <row r="38" spans="1:6" x14ac:dyDescent="0.2">
      <c r="B38" s="3" t="s">
        <v>26</v>
      </c>
      <c r="C38" s="4">
        <v>26615.33</v>
      </c>
      <c r="D38" s="4"/>
      <c r="E38" s="4">
        <f>C38</f>
        <v>26615.33</v>
      </c>
      <c r="F38" s="12"/>
    </row>
    <row r="39" spans="1:6" x14ac:dyDescent="0.2">
      <c r="B39" s="3"/>
      <c r="C39" s="4"/>
      <c r="D39" s="4"/>
      <c r="E39" s="4"/>
      <c r="F39" s="12"/>
    </row>
    <row r="40" spans="1:6" x14ac:dyDescent="0.2">
      <c r="B40" s="3" t="s">
        <v>27</v>
      </c>
      <c r="C40" s="4">
        <v>1478930.48</v>
      </c>
      <c r="D40" s="4"/>
      <c r="E40" s="4">
        <f>C40</f>
        <v>1478930.48</v>
      </c>
      <c r="F40" s="12"/>
    </row>
    <row r="41" spans="1:6" x14ac:dyDescent="0.2">
      <c r="B41" s="3"/>
      <c r="C41" s="4"/>
      <c r="D41" s="4"/>
      <c r="E41" s="4"/>
      <c r="F41" s="12"/>
    </row>
    <row r="42" spans="1:6" x14ac:dyDescent="0.2">
      <c r="B42" s="3" t="s">
        <v>28</v>
      </c>
      <c r="C42" s="4">
        <v>267.5</v>
      </c>
      <c r="D42" s="4"/>
      <c r="E42" s="4">
        <f>C42</f>
        <v>267.5</v>
      </c>
      <c r="F42" s="12"/>
    </row>
    <row r="43" spans="1:6" x14ac:dyDescent="0.2">
      <c r="B43" s="3"/>
      <c r="C43" s="4"/>
      <c r="D43" s="4"/>
      <c r="E43" s="4"/>
      <c r="F43" s="12"/>
    </row>
    <row r="44" spans="1:6" x14ac:dyDescent="0.2">
      <c r="B44" s="3" t="s">
        <v>29</v>
      </c>
      <c r="C44" s="4">
        <v>-1407</v>
      </c>
      <c r="D44" s="4">
        <f>-1139.46-267.22</f>
        <v>-1406.68</v>
      </c>
      <c r="E44" s="4">
        <f>C44-D44</f>
        <v>-0.31999999999993634</v>
      </c>
      <c r="F44" s="12"/>
    </row>
    <row r="45" spans="1:6" x14ac:dyDescent="0.2">
      <c r="B45" s="3"/>
      <c r="C45" s="4"/>
      <c r="D45" s="4"/>
      <c r="E45" s="4"/>
      <c r="F45" s="12"/>
    </row>
    <row r="46" spans="1:6" x14ac:dyDescent="0.2">
      <c r="B46" s="3" t="s">
        <v>30</v>
      </c>
      <c r="C46" s="4">
        <v>0</v>
      </c>
      <c r="D46" s="4"/>
      <c r="E46" s="4">
        <f>C46</f>
        <v>0</v>
      </c>
      <c r="F46" s="12"/>
    </row>
    <row r="47" spans="1:6" x14ac:dyDescent="0.2">
      <c r="B47" s="3"/>
      <c r="C47" s="4"/>
      <c r="D47" s="4"/>
      <c r="E47" s="4"/>
      <c r="F47" s="12"/>
    </row>
    <row r="48" spans="1:6" x14ac:dyDescent="0.2">
      <c r="B48" s="3" t="s">
        <v>31</v>
      </c>
      <c r="C48" s="4">
        <v>29701.95</v>
      </c>
      <c r="D48" s="4"/>
      <c r="E48" s="4">
        <f>C48</f>
        <v>29701.95</v>
      </c>
      <c r="F48" s="12"/>
    </row>
    <row r="49" spans="1:6" x14ac:dyDescent="0.2">
      <c r="B49" s="3"/>
      <c r="C49" s="4"/>
      <c r="D49" s="4"/>
      <c r="E49" s="4"/>
      <c r="F49" s="12"/>
    </row>
    <row r="50" spans="1:6" x14ac:dyDescent="0.2">
      <c r="B50" s="3" t="s">
        <v>32</v>
      </c>
      <c r="C50" s="4">
        <v>37855.57</v>
      </c>
      <c r="D50" s="4"/>
      <c r="E50" s="4">
        <f>C50</f>
        <v>37855.57</v>
      </c>
      <c r="F50" s="12"/>
    </row>
    <row r="51" spans="1:6" x14ac:dyDescent="0.2">
      <c r="B51" s="3"/>
      <c r="C51" s="14"/>
      <c r="D51" s="4"/>
      <c r="E51" s="14"/>
      <c r="F51" s="12"/>
    </row>
    <row r="52" spans="1:6" ht="13.5" thickBot="1" x14ac:dyDescent="0.25">
      <c r="A52" s="15" t="s">
        <v>33</v>
      </c>
      <c r="B52" s="17"/>
      <c r="C52" s="16">
        <f>SUM(C33:C50)</f>
        <v>1762976.8</v>
      </c>
      <c r="D52" s="16">
        <f>-SUM(D34:D50)</f>
        <v>1406.68</v>
      </c>
      <c r="E52" s="16">
        <f>SUM(E33:E50)</f>
        <v>1764383.48</v>
      </c>
      <c r="F52" s="12"/>
    </row>
    <row r="53" spans="1:6" ht="13.5" thickBot="1" x14ac:dyDescent="0.25">
      <c r="A53" s="18"/>
      <c r="B53" s="19" t="s">
        <v>34</v>
      </c>
      <c r="C53" s="20">
        <f>C31-C52</f>
        <v>2253256.0699999994</v>
      </c>
      <c r="D53" s="20">
        <f>D31+D52</f>
        <v>546107.32000000007</v>
      </c>
      <c r="E53" s="20">
        <f>C53-D53</f>
        <v>1707148.7499999993</v>
      </c>
      <c r="F53" s="12"/>
    </row>
    <row r="54" spans="1:6" ht="13.5" thickTop="1" x14ac:dyDescent="0.2">
      <c r="A54" s="11" t="s">
        <v>35</v>
      </c>
      <c r="B54" s="11"/>
      <c r="C54" s="4">
        <f>(C52+C53)</f>
        <v>4016232.8699999992</v>
      </c>
      <c r="D54" s="4">
        <f>D53</f>
        <v>546107.32000000007</v>
      </c>
      <c r="E54" s="4">
        <f>(E52+E53)</f>
        <v>3471532.2299999995</v>
      </c>
      <c r="F54" s="12"/>
    </row>
    <row r="55" spans="1:6" x14ac:dyDescent="0.2">
      <c r="B55" s="2"/>
      <c r="C55" s="12"/>
      <c r="D55" s="12"/>
      <c r="E55" s="12"/>
      <c r="F55" s="12"/>
    </row>
    <row r="56" spans="1:6" x14ac:dyDescent="0.2">
      <c r="C56" s="21"/>
      <c r="D56" s="21"/>
      <c r="E56" s="21"/>
      <c r="F56" s="21"/>
    </row>
  </sheetData>
  <mergeCells count="3">
    <mergeCell ref="B1:E1"/>
    <mergeCell ref="B2:E2"/>
    <mergeCell ref="B3:E3"/>
  </mergeCells>
  <pageMargins left="0.75" right="0.75" top="1" bottom="1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Manna</dc:creator>
  <cp:lastModifiedBy>Kate Manna</cp:lastModifiedBy>
  <dcterms:created xsi:type="dcterms:W3CDTF">2018-10-22T13:59:08Z</dcterms:created>
  <dcterms:modified xsi:type="dcterms:W3CDTF">2018-10-22T13:59:36Z</dcterms:modified>
</cp:coreProperties>
</file>